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883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<sst xmlns="http://schemas.openxmlformats.org/spreadsheetml/2006/main" count="17" uniqueCount="17">
  <si>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data ultima cedola</t>
  </si>
  <si>
    <t>rateo</t>
  </si>
  <si>
    <t>prezzo secco</t>
  </si>
  <si>
    <t>rend atteso</t>
  </si>
  <si>
    <t>scadenza</t>
  </si>
  <si>
    <t>rimborso</t>
  </si>
  <si>
    <t>date cedole</t>
  </si>
  <si>
    <t>v attuale flussi</t>
  </si>
  <si>
    <t>DATE RILEVAZIONI</t>
  </si>
  <si>
    <t>2Y forward</t>
  </si>
  <si>
    <t>10Y forward</t>
  </si>
  <si>
    <t>somma cedole</t>
  </si>
  <si>
    <t>durata finanz.</t>
  </si>
  <si>
    <t>durata sing. Flussi</t>
  </si>
  <si>
    <t>La valutazione e questo file sono di Marco Vinciguerra: marco.vinciguerra@iol.it</t>
  </si>
  <si>
    <t>La valutazione delle Bei 13-5-2015 è ottenuta prendendo i valori al momento dell'annucio dell'emissione del titolo dei contratti forward a 2 e 10 anni alle opportune scadenze. Comprando tali contratti, l'emittente si immunizza nei confronti di variazioni future dei tassi d'interesse. Il titolo è poi valutato a un tasso allineato a quello per pari duration di prestiti di emittenti simili. Per altro il tasso di attualizzazione, nella casella in giallo, può essere liberamente modificato.</t>
  </si>
  <si>
    <t>Bei 13-5-2015 Tarn  ISIN0006571829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</si>
</sst>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_-;_-@_-"/>
    <numFmt numFmtId="166" formatCode="_-* #,##0.000_-;\-* #,##0.000_-;_-* &quot;-&quot;???_-;_-@_-"/>
    <numFmt numFmtId="167" formatCode="0.000"/>
    <numFmt numFmtId="168" formatCode="0.0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7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18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7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4" fillId="0" borderId="0" xfId="17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4">
      <selection activeCell="A12" sqref="A12"/>
    </sheetView>
  </sheetViews>
  <sheetFormatPr defaultColWidth="9.140625" defaultRowHeight="12.75"/>
  <cols>
    <col min="1" max="1" width="19.8515625" style="1" customWidth="1"/>
    <col min="2" max="2" width="12.57421875" style="1" customWidth="1"/>
    <col min="3" max="3" width="12.7109375" style="1" bestFit="1" customWidth="1"/>
    <col min="4" max="4" width="18.00390625" style="1" customWidth="1"/>
    <col min="5" max="5" width="10.28125" style="1" bestFit="1" customWidth="1"/>
    <col min="6" max="6" width="11.28125" style="1" bestFit="1" customWidth="1"/>
    <col min="7" max="7" width="10.57421875" style="6" hidden="1" customWidth="1"/>
    <col min="8" max="16384" width="18.00390625" style="6" customWidth="1"/>
  </cols>
  <sheetData>
    <row r="1" spans="1:6" ht="32.25" customHeight="1">
      <c r="A1" s="23" t="s">
        <v>16</v>
      </c>
      <c r="B1" s="23"/>
      <c r="C1" s="23"/>
      <c r="D1" s="23"/>
      <c r="E1" s="23"/>
      <c r="F1" s="23"/>
    </row>
    <row r="2" spans="1:6" ht="83.25" customHeight="1">
      <c r="A2" s="22" t="s">
        <v>15</v>
      </c>
      <c r="B2" s="22"/>
      <c r="C2" s="22"/>
      <c r="D2" s="22"/>
      <c r="E2" s="22"/>
      <c r="F2" s="22"/>
    </row>
    <row r="3" spans="1:6" ht="21" customHeight="1">
      <c r="A3" s="22" t="s">
        <v>14</v>
      </c>
      <c r="B3" s="22"/>
      <c r="C3" s="22"/>
      <c r="D3" s="22"/>
      <c r="E3" s="22"/>
      <c r="F3" s="22"/>
    </row>
    <row r="5" spans="1:6" ht="12.75">
      <c r="A5" s="9" t="s">
        <v>0</v>
      </c>
      <c r="B5" s="10">
        <v>38120</v>
      </c>
      <c r="C5" s="9"/>
      <c r="D5" s="9"/>
      <c r="E5" s="9"/>
      <c r="F5" s="9"/>
    </row>
    <row r="6" spans="1:6" ht="12.75">
      <c r="A6" s="9" t="s">
        <v>1</v>
      </c>
      <c r="B6" s="11">
        <v>0</v>
      </c>
      <c r="C6" s="9"/>
      <c r="D6" s="9"/>
      <c r="E6" s="9"/>
      <c r="F6" s="9"/>
    </row>
    <row r="7" spans="1:6" ht="12.75">
      <c r="A7" s="9" t="s">
        <v>2</v>
      </c>
      <c r="B7" s="12">
        <f>SUM(C14:C38)-B6</f>
        <v>96.58442148998131</v>
      </c>
      <c r="C7" s="9"/>
      <c r="D7" s="9"/>
      <c r="E7" s="9"/>
      <c r="F7" s="9"/>
    </row>
    <row r="8" spans="1:6" ht="12.75">
      <c r="A8" s="9" t="s">
        <v>3</v>
      </c>
      <c r="B8" s="13">
        <v>0.043</v>
      </c>
      <c r="C8" s="9"/>
      <c r="D8" s="9"/>
      <c r="E8" s="9"/>
      <c r="F8" s="9"/>
    </row>
    <row r="9" spans="1:6" ht="12.75">
      <c r="A9" s="9" t="s">
        <v>12</v>
      </c>
      <c r="B9" s="12">
        <f>SUM(G13:G399)</f>
        <v>5.90495453217823</v>
      </c>
      <c r="C9" s="9"/>
      <c r="D9" s="9"/>
      <c r="E9" s="9"/>
      <c r="F9" s="9"/>
    </row>
    <row r="10" spans="1:6" ht="12.75">
      <c r="A10" s="14" t="s">
        <v>11</v>
      </c>
      <c r="B10" s="15">
        <f>SUM(B14:B24)</f>
        <v>25</v>
      </c>
      <c r="C10" s="9"/>
      <c r="D10" s="9"/>
      <c r="E10" s="9"/>
      <c r="F10" s="9"/>
    </row>
    <row r="11" spans="1:6" ht="12.75">
      <c r="A11" s="9" t="s">
        <v>4</v>
      </c>
      <c r="B11" s="10">
        <v>42137</v>
      </c>
      <c r="C11" s="9"/>
      <c r="D11" s="9"/>
      <c r="E11" s="9"/>
      <c r="F11" s="9"/>
    </row>
    <row r="12" spans="1:6" ht="12.75">
      <c r="A12" s="9" t="s">
        <v>5</v>
      </c>
      <c r="B12" s="9">
        <v>100</v>
      </c>
      <c r="C12" s="9"/>
      <c r="D12" s="9"/>
      <c r="E12" s="9"/>
      <c r="F12" s="9"/>
    </row>
    <row r="13" spans="1:7" ht="12.75">
      <c r="A13" s="9" t="s">
        <v>6</v>
      </c>
      <c r="B13" s="9"/>
      <c r="C13" s="9" t="s">
        <v>7</v>
      </c>
      <c r="D13" s="16" t="s">
        <v>8</v>
      </c>
      <c r="E13" s="16" t="s">
        <v>9</v>
      </c>
      <c r="F13" s="16" t="s">
        <v>10</v>
      </c>
      <c r="G13" s="6" t="s">
        <v>13</v>
      </c>
    </row>
    <row r="14" spans="1:7" ht="12.75">
      <c r="A14" s="10">
        <v>38485</v>
      </c>
      <c r="B14" s="17">
        <v>5</v>
      </c>
      <c r="C14" s="18">
        <f aca="true" ca="1" t="shared" si="0" ref="C14:C25">+B14/((1+$B$8)^((A14-TODAY())/365))</f>
        <v>5.536726825221655</v>
      </c>
      <c r="D14" s="16"/>
      <c r="E14" s="16"/>
      <c r="F14" s="19"/>
      <c r="G14" s="8">
        <f aca="true" ca="1" t="shared" si="1" ref="G14:G25">+C14/($B$7+$B$6)*(A14-TODAY())/365</f>
        <v>-0.13883706181995537</v>
      </c>
    </row>
    <row r="15" spans="1:7" ht="12.75">
      <c r="A15" s="10">
        <v>38850</v>
      </c>
      <c r="B15" s="17">
        <v>4</v>
      </c>
      <c r="C15" s="18">
        <f ca="1" t="shared" si="0"/>
        <v>4.246770335740484</v>
      </c>
      <c r="D15" s="16"/>
      <c r="E15" s="16"/>
      <c r="F15" s="16"/>
      <c r="G15" s="8">
        <f ca="1" t="shared" si="1"/>
        <v>-0.06252103884509688</v>
      </c>
    </row>
    <row r="16" spans="1:7" ht="12.75">
      <c r="A16" s="10">
        <v>39215</v>
      </c>
      <c r="B16" s="17">
        <v>4</v>
      </c>
      <c r="C16" s="18">
        <f ca="1" t="shared" si="0"/>
        <v>4.071687761975536</v>
      </c>
      <c r="D16" s="16"/>
      <c r="E16" s="16"/>
      <c r="F16" s="16"/>
      <c r="G16" s="8">
        <f ca="1" t="shared" si="1"/>
        <v>-0.017786694269983982</v>
      </c>
    </row>
    <row r="17" spans="1:7" ht="12.75">
      <c r="A17" s="10">
        <v>39581</v>
      </c>
      <c r="B17" s="17">
        <f aca="true" t="shared" si="2" ref="B17:B23">(+F17-E17)*100*3</f>
        <v>2.1600000000000015</v>
      </c>
      <c r="C17" s="18">
        <f ca="1" t="shared" si="0"/>
        <v>2.1078214709637537</v>
      </c>
      <c r="D17" s="20">
        <v>39215</v>
      </c>
      <c r="E17" s="21">
        <v>0.0445</v>
      </c>
      <c r="F17" s="21">
        <v>0.0517</v>
      </c>
      <c r="G17" s="8">
        <f ca="1" t="shared" si="1"/>
        <v>0.012675635369307485</v>
      </c>
    </row>
    <row r="18" spans="1:7" ht="12.75">
      <c r="A18" s="10">
        <v>39946</v>
      </c>
      <c r="B18" s="17">
        <f t="shared" si="2"/>
        <v>1.7099999999999989</v>
      </c>
      <c r="C18" s="18">
        <f ca="1" t="shared" si="0"/>
        <v>1.5998964504758417</v>
      </c>
      <c r="D18" s="20">
        <v>39581</v>
      </c>
      <c r="E18" s="21">
        <v>0.0478</v>
      </c>
      <c r="F18" s="21">
        <v>0.0535</v>
      </c>
      <c r="G18" s="8">
        <f ca="1" t="shared" si="1"/>
        <v>0.02618591420975826</v>
      </c>
    </row>
    <row r="19" spans="1:7" ht="12.75">
      <c r="A19" s="10">
        <v>40311</v>
      </c>
      <c r="B19" s="17">
        <f t="shared" si="2"/>
        <v>1.199999999999999</v>
      </c>
      <c r="C19" s="18">
        <f ca="1" t="shared" si="0"/>
        <v>1.0764471248428735</v>
      </c>
      <c r="D19" s="20">
        <v>39946</v>
      </c>
      <c r="E19" s="21">
        <v>0.0507</v>
      </c>
      <c r="F19" s="21">
        <v>0.0547</v>
      </c>
      <c r="G19" s="8">
        <f ca="1" t="shared" si="1"/>
        <v>0.028763627615083887</v>
      </c>
    </row>
    <row r="20" spans="1:7" ht="12.75">
      <c r="A20" s="10">
        <v>40676</v>
      </c>
      <c r="B20" s="17">
        <f t="shared" si="2"/>
        <v>0.9000000000000008</v>
      </c>
      <c r="C20" s="18">
        <f ca="1" t="shared" si="0"/>
        <v>0.7740511444220101</v>
      </c>
      <c r="D20" s="20">
        <v>40311</v>
      </c>
      <c r="E20" s="21">
        <v>0.0528</v>
      </c>
      <c r="F20" s="21">
        <v>0.0558</v>
      </c>
      <c r="G20" s="8">
        <f ca="1" t="shared" si="1"/>
        <v>0.028697581459742768</v>
      </c>
    </row>
    <row r="21" spans="1:7" ht="12.75">
      <c r="A21" s="10">
        <v>41042</v>
      </c>
      <c r="B21" s="17">
        <f t="shared" si="2"/>
        <v>0.689999999999999</v>
      </c>
      <c r="C21" s="18">
        <f ca="1" t="shared" si="0"/>
        <v>0.5689077315601625</v>
      </c>
      <c r="D21" s="20">
        <v>40676</v>
      </c>
      <c r="E21" s="21">
        <v>0.0541</v>
      </c>
      <c r="F21" s="21">
        <v>0.0564</v>
      </c>
      <c r="G21" s="8">
        <f ca="1" t="shared" si="1"/>
        <v>0.026998387700972862</v>
      </c>
    </row>
    <row r="22" spans="1:7" ht="12.75">
      <c r="A22" s="10">
        <v>41407</v>
      </c>
      <c r="B22" s="17">
        <f t="shared" si="2"/>
        <v>0.6000000000000005</v>
      </c>
      <c r="C22" s="18">
        <f ca="1" t="shared" si="0"/>
        <v>0.47430716708505055</v>
      </c>
      <c r="D22" s="20">
        <v>41042</v>
      </c>
      <c r="E22" s="21">
        <v>0.055</v>
      </c>
      <c r="F22" s="21">
        <v>0.057</v>
      </c>
      <c r="G22" s="8">
        <f ca="1" t="shared" si="1"/>
        <v>0.027419777068366347</v>
      </c>
    </row>
    <row r="23" spans="1:7" ht="12.75">
      <c r="A23" s="10">
        <v>41772</v>
      </c>
      <c r="B23" s="17">
        <f t="shared" si="2"/>
        <v>0.51</v>
      </c>
      <c r="C23" s="18">
        <f ca="1" t="shared" si="0"/>
        <v>0.3865398772984589</v>
      </c>
      <c r="D23" s="20">
        <v>41407</v>
      </c>
      <c r="E23" s="21">
        <v>0.0556</v>
      </c>
      <c r="F23" s="21">
        <v>0.0573</v>
      </c>
      <c r="G23" s="8">
        <f ca="1" t="shared" si="1"/>
        <v>0.026348028706254994</v>
      </c>
    </row>
    <row r="24" spans="1:7" ht="12.75">
      <c r="A24" s="10">
        <v>42137</v>
      </c>
      <c r="B24" s="17">
        <f>-SUM(B14:B23)+25</f>
        <v>4.229999999999997</v>
      </c>
      <c r="C24" s="18">
        <f ca="1" t="shared" si="0"/>
        <v>3.0738324233874383</v>
      </c>
      <c r="D24" s="20">
        <v>41772</v>
      </c>
      <c r="E24" s="21">
        <v>0.0565</v>
      </c>
      <c r="F24" s="21">
        <v>0.0577</v>
      </c>
      <c r="G24" s="8">
        <f ca="1" t="shared" si="1"/>
        <v>0.24134945683758394</v>
      </c>
    </row>
    <row r="25" spans="1:7" ht="12.75">
      <c r="A25" s="10">
        <v>42137</v>
      </c>
      <c r="B25" s="17">
        <v>100</v>
      </c>
      <c r="C25" s="18">
        <f ca="1" t="shared" si="0"/>
        <v>72.66743317700805</v>
      </c>
      <c r="D25" s="9"/>
      <c r="E25" s="9"/>
      <c r="F25" s="9"/>
      <c r="G25" s="8">
        <f ca="1" t="shared" si="1"/>
        <v>5.705660918146196</v>
      </c>
    </row>
    <row r="26" spans="1:7" ht="12.75">
      <c r="A26" s="4"/>
      <c r="B26" s="2"/>
      <c r="C26" s="3"/>
      <c r="F26" s="5"/>
      <c r="G26" s="7"/>
    </row>
    <row r="27" spans="1:7" ht="12.75">
      <c r="A27" s="4"/>
      <c r="B27" s="2"/>
      <c r="C27" s="3"/>
      <c r="G27" s="7"/>
    </row>
    <row r="28" spans="1:7" ht="12.75">
      <c r="A28" s="4"/>
      <c r="B28" s="2"/>
      <c r="C28" s="3"/>
      <c r="G28" s="7"/>
    </row>
    <row r="29" spans="1:7" ht="12.75">
      <c r="A29" s="4"/>
      <c r="B29" s="2"/>
      <c r="C29" s="3"/>
      <c r="G29" s="7"/>
    </row>
    <row r="30" spans="1:7" ht="12.75">
      <c r="A30" s="4"/>
      <c r="B30" s="2"/>
      <c r="C30" s="3"/>
      <c r="G30" s="7"/>
    </row>
    <row r="31" spans="1:7" ht="12.75">
      <c r="A31" s="4"/>
      <c r="B31" s="2"/>
      <c r="C31" s="3"/>
      <c r="G31" s="7"/>
    </row>
    <row r="32" spans="1:7" ht="12.75">
      <c r="A32" s="4"/>
      <c r="B32" s="2"/>
      <c r="C32" s="3"/>
      <c r="G32" s="7"/>
    </row>
    <row r="33" spans="1:7" ht="12.75">
      <c r="A33" s="4"/>
      <c r="B33" s="2"/>
      <c r="C33" s="3"/>
      <c r="G33" s="7"/>
    </row>
    <row r="34" spans="1:7" ht="12.75">
      <c r="A34" s="4"/>
      <c r="B34" s="2"/>
      <c r="C34" s="3"/>
      <c r="G34" s="7"/>
    </row>
    <row r="35" spans="1:7" ht="12.75">
      <c r="A35" s="4"/>
      <c r="B35" s="2"/>
      <c r="C35" s="3"/>
      <c r="G35" s="7"/>
    </row>
    <row r="36" spans="1:7" ht="12.75">
      <c r="A36" s="4"/>
      <c r="C36" s="3"/>
      <c r="G36" s="7"/>
    </row>
    <row r="37" ht="12.75">
      <c r="G37" s="7"/>
    </row>
    <row r="38" ht="12.75">
      <c r="G38" s="7"/>
    </row>
    <row r="39" ht="12.75">
      <c r="G39" s="7"/>
    </row>
    <row r="40" ht="12.75">
      <c r="G40" s="7"/>
    </row>
    <row r="41" ht="12.75">
      <c r="G41" s="7"/>
    </row>
    <row r="42" ht="12.75">
      <c r="G42" s="7"/>
    </row>
    <row r="43" ht="12.75">
      <c r="G43" s="7"/>
    </row>
    <row r="44" ht="12.75">
      <c r="G44" s="7"/>
    </row>
    <row r="45" ht="12.75">
      <c r="G45" s="7"/>
    </row>
  </sheetData>
  <mergeCells count="3">
    <mergeCell ref="A2:F2"/>
    <mergeCell ref="A1:F1"/>
    <mergeCell ref="A3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+</cp:lastModifiedBy>
  <dcterms:created xsi:type="dcterms:W3CDTF">2004-05-03T07:25:39Z</dcterms:created>
  <dcterms:modified xsi:type="dcterms:W3CDTF">2007-10-14T11:02:00Z</dcterms:modified>
  <cp:category/>
  <cp:version/>
  <cp:contentType/>
  <cp:contentStatus/>
</cp:coreProperties>
</file>